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Задание 1" sheetId="1" r:id="rId1"/>
    <sheet name="Задание 2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<sst xmlns="http://schemas.openxmlformats.org/spreadsheetml/2006/main" count="40" uniqueCount="37">
  <si>
    <t>Калькуляция</t>
  </si>
  <si>
    <t>Наименование продукции___________________</t>
  </si>
  <si>
    <t>Калькуляционная единица___________________</t>
  </si>
  <si>
    <t>№</t>
  </si>
  <si>
    <t>п./п.</t>
  </si>
  <si>
    <t>Наименование статей затрат</t>
  </si>
  <si>
    <t>Пояснения</t>
  </si>
  <si>
    <t>Сырьё и материалы</t>
  </si>
  <si>
    <t>Основная зарплата</t>
  </si>
  <si>
    <t>Дополнительная зарплата</t>
  </si>
  <si>
    <t>Отчисления в фонд занятости</t>
  </si>
  <si>
    <t>Отчисления на соц. Страхование</t>
  </si>
  <si>
    <t>Чрезвычайный налог</t>
  </si>
  <si>
    <t>Отч. на детск. дошк. Учреждения</t>
  </si>
  <si>
    <t>Отчисления в дорожный фонд</t>
  </si>
  <si>
    <t>Накладные расходы</t>
  </si>
  <si>
    <t>Произведённая себестоимость</t>
  </si>
  <si>
    <t>Норматив рентабельности</t>
  </si>
  <si>
    <t>Прибыль</t>
  </si>
  <si>
    <t>Оптовая цена</t>
  </si>
  <si>
    <t>Материальные затраты</t>
  </si>
  <si>
    <t>Добавленная стоимость</t>
  </si>
  <si>
    <t>НДС</t>
  </si>
  <si>
    <t>Оптовая цена с НДС</t>
  </si>
  <si>
    <t>Отчисления в фонд жил. Стр-ва</t>
  </si>
  <si>
    <t>Отпускная цена</t>
  </si>
  <si>
    <t>Исходные данные</t>
  </si>
  <si>
    <t>Результаты вычислений</t>
  </si>
  <si>
    <t>a</t>
  </si>
  <si>
    <t>b</t>
  </si>
  <si>
    <t>N</t>
  </si>
  <si>
    <t>h</t>
  </si>
  <si>
    <t>Погрешность</t>
  </si>
  <si>
    <t>x</t>
  </si>
  <si>
    <t>F(x)</t>
  </si>
  <si>
    <t>Приближенное значение корня.</t>
  </si>
  <si>
    <t>Результат подстановки приближен-ного значения корня в уравнение.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</si>
</sst>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00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Arial"/>
      <family val="2"/>
    </font>
    <font>
      <sz val="12"/>
      <name val="Arial"/>
      <family val="0"/>
    </font>
    <font>
      <b/>
      <i/>
      <sz val="12"/>
      <name val="Arial"/>
      <family val="2"/>
    </font>
    <font>
      <sz val="12"/>
      <color indexed="8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8" xfId="0" applyFont="1" applyBorder="1" applyAlignment="1">
      <alignment/>
    </xf>
    <xf numFmtId="0" fontId="4" fillId="0" borderId="4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192" fontId="9" fillId="0" borderId="12" xfId="0" applyNumberFormat="1" applyFont="1" applyBorder="1" applyAlignment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24"/>
  <sheetViews>
    <sheetView workbookViewId="0" topLeftCell="A1">
      <selection activeCell="E13" sqref="E13"/>
    </sheetView>
  </sheetViews>
  <sheetFormatPr defaultColWidth="9.140625" defaultRowHeight="12.75"/>
  <cols>
    <col min="1" max="1" width="6.00390625" style="6" customWidth="1"/>
    <col min="2" max="2" width="19.7109375" style="0" customWidth="1"/>
    <col min="3" max="3" width="21.140625" style="6" customWidth="1"/>
    <col min="4" max="4" width="10.140625" style="0" customWidth="1"/>
  </cols>
  <sheetData>
    <row r="1" spans="1:3" ht="15.75">
      <c r="A1" s="13" t="s">
        <v>0</v>
      </c>
      <c r="B1" s="14"/>
      <c r="C1" s="15"/>
    </row>
    <row r="2" spans="1:3" ht="21" customHeight="1">
      <c r="A2" s="16" t="s">
        <v>1</v>
      </c>
      <c r="B2" s="17"/>
      <c r="C2" s="18"/>
    </row>
    <row r="3" spans="1:3" ht="21" customHeight="1" thickBot="1">
      <c r="A3" s="19" t="s">
        <v>2</v>
      </c>
      <c r="B3" s="20"/>
      <c r="C3" s="21"/>
    </row>
    <row r="4" spans="1:3" ht="18" customHeight="1">
      <c r="A4" s="1" t="s">
        <v>3</v>
      </c>
      <c r="B4" s="22" t="s">
        <v>5</v>
      </c>
      <c r="C4" s="22" t="s">
        <v>6</v>
      </c>
    </row>
    <row r="5" spans="1:3" ht="16.5" thickBot="1">
      <c r="A5" s="2" t="s">
        <v>4</v>
      </c>
      <c r="B5" s="23"/>
      <c r="C5" s="23"/>
    </row>
    <row r="6" spans="1:3" ht="34.5" customHeight="1" thickBot="1">
      <c r="A6" s="3">
        <v>1</v>
      </c>
      <c r="B6" s="4" t="s">
        <v>7</v>
      </c>
      <c r="C6" s="7">
        <v>350000</v>
      </c>
    </row>
    <row r="7" spans="1:3" ht="25.5" customHeight="1" thickBot="1">
      <c r="A7" s="3">
        <v>2</v>
      </c>
      <c r="B7" s="4" t="s">
        <v>8</v>
      </c>
      <c r="C7" s="7">
        <v>24000</v>
      </c>
    </row>
    <row r="8" spans="1:3" ht="33.75" customHeight="1" thickBot="1">
      <c r="A8" s="3">
        <v>3</v>
      </c>
      <c r="B8" s="4" t="s">
        <v>9</v>
      </c>
      <c r="C8" s="7">
        <f>10%*C7</f>
        <v>2400</v>
      </c>
    </row>
    <row r="9" spans="1:3" ht="33.75" customHeight="1" thickBot="1">
      <c r="A9" s="3">
        <v>4</v>
      </c>
      <c r="B9" s="4" t="s">
        <v>10</v>
      </c>
      <c r="C9" s="7">
        <f>1%*(C7+C8)</f>
        <v>264</v>
      </c>
    </row>
    <row r="10" spans="1:3" ht="39" customHeight="1" thickBot="1">
      <c r="A10" s="3">
        <v>5</v>
      </c>
      <c r="B10" s="4" t="s">
        <v>11</v>
      </c>
      <c r="C10" s="7">
        <f>35%*(C7+C8)</f>
        <v>9240</v>
      </c>
    </row>
    <row r="11" spans="1:3" ht="37.5" customHeight="1" thickBot="1">
      <c r="A11" s="3">
        <v>6</v>
      </c>
      <c r="B11" s="4" t="s">
        <v>12</v>
      </c>
      <c r="C11" s="7">
        <f>8%*(C7+C8)</f>
        <v>2112</v>
      </c>
    </row>
    <row r="12" spans="1:3" ht="35.25" customHeight="1" thickBot="1">
      <c r="A12" s="3">
        <v>7</v>
      </c>
      <c r="B12" s="4" t="s">
        <v>13</v>
      </c>
      <c r="C12" s="7">
        <f>5%*(C7+C8)</f>
        <v>1320</v>
      </c>
    </row>
    <row r="13" spans="1:3" ht="34.5" customHeight="1" thickBot="1">
      <c r="A13" s="3">
        <v>8</v>
      </c>
      <c r="B13" s="4" t="s">
        <v>14</v>
      </c>
      <c r="C13" s="7">
        <f>1%*C18</f>
        <v>5931.9474216380195</v>
      </c>
    </row>
    <row r="14" spans="1:3" ht="32.25" thickBot="1">
      <c r="A14" s="3">
        <v>9</v>
      </c>
      <c r="B14" s="4" t="s">
        <v>15</v>
      </c>
      <c r="C14" s="7">
        <f>600%*C7</f>
        <v>144000</v>
      </c>
    </row>
    <row r="15" spans="1:3" ht="37.5" customHeight="1" thickBot="1">
      <c r="A15" s="2">
        <v>10</v>
      </c>
      <c r="B15" s="5" t="s">
        <v>16</v>
      </c>
      <c r="C15" s="7">
        <f>SUM(C6:C14)</f>
        <v>539267.9474216381</v>
      </c>
    </row>
    <row r="16" spans="1:3" ht="33.75" customHeight="1" thickBot="1">
      <c r="A16" s="3">
        <v>11</v>
      </c>
      <c r="B16" s="4" t="s">
        <v>17</v>
      </c>
      <c r="C16" s="7">
        <v>0.1</v>
      </c>
    </row>
    <row r="17" spans="1:3" ht="16.5" thickBot="1">
      <c r="A17" s="3">
        <v>12</v>
      </c>
      <c r="B17" s="4" t="s">
        <v>18</v>
      </c>
      <c r="C17" s="7">
        <f>C15*C16</f>
        <v>53926.79474216381</v>
      </c>
    </row>
    <row r="18" spans="1:3" ht="24" customHeight="1" thickBot="1">
      <c r="A18" s="2">
        <v>13</v>
      </c>
      <c r="B18" s="5" t="s">
        <v>19</v>
      </c>
      <c r="C18" s="7">
        <f>C15+C17</f>
        <v>593194.7421638019</v>
      </c>
    </row>
    <row r="19" spans="1:4" ht="33.75" customHeight="1" thickBot="1">
      <c r="A19" s="3">
        <v>14</v>
      </c>
      <c r="B19" s="4" t="s">
        <v>20</v>
      </c>
      <c r="C19" s="7">
        <f>C6+C11+C12+C13+26%*C14</f>
        <v>396803.947421638</v>
      </c>
      <c r="D19" s="8"/>
    </row>
    <row r="20" spans="1:3" ht="35.25" customHeight="1" thickBot="1">
      <c r="A20" s="3">
        <v>15</v>
      </c>
      <c r="B20" s="4" t="s">
        <v>21</v>
      </c>
      <c r="C20" s="7">
        <f>C18-C19</f>
        <v>196390.7947421639</v>
      </c>
    </row>
    <row r="21" spans="1:3" ht="20.25" customHeight="1" thickBot="1">
      <c r="A21" s="3">
        <v>16</v>
      </c>
      <c r="B21" s="4" t="s">
        <v>22</v>
      </c>
      <c r="C21" s="7">
        <f>20%*C20</f>
        <v>39278.158948432785</v>
      </c>
    </row>
    <row r="22" spans="1:3" ht="38.25" customHeight="1" thickBot="1">
      <c r="A22" s="3">
        <v>17</v>
      </c>
      <c r="B22" s="4" t="s">
        <v>23</v>
      </c>
      <c r="C22" s="7">
        <f>C18+C21</f>
        <v>632472.9011122347</v>
      </c>
    </row>
    <row r="23" spans="1:3" ht="38.25" customHeight="1" thickBot="1">
      <c r="A23" s="3">
        <v>18</v>
      </c>
      <c r="B23" s="4" t="s">
        <v>24</v>
      </c>
      <c r="C23" s="7">
        <f>0.5%*C24</f>
        <v>3178.2557844835915</v>
      </c>
    </row>
    <row r="24" spans="1:3" ht="19.5" customHeight="1" thickBot="1">
      <c r="A24" s="2">
        <v>19</v>
      </c>
      <c r="B24" s="5" t="s">
        <v>25</v>
      </c>
      <c r="C24" s="7">
        <f>C22+C23</f>
        <v>635651.1568967183</v>
      </c>
    </row>
  </sheetData>
  <mergeCells count="5">
    <mergeCell ref="A1:C1"/>
    <mergeCell ref="A2:C2"/>
    <mergeCell ref="A3:C3"/>
    <mergeCell ref="B4:B5"/>
    <mergeCell ref="C4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8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17.28125" style="0" customWidth="1"/>
    <col min="2" max="2" width="14.8515625" style="0" customWidth="1"/>
    <col min="3" max="3" width="17.140625" style="0" customWidth="1"/>
    <col min="4" max="4" width="20.421875" style="0" customWidth="1"/>
  </cols>
  <sheetData>
    <row r="1" spans="1:6" ht="18.75" customHeight="1">
      <c r="A1" s="24" t="s">
        <v>26</v>
      </c>
      <c r="B1" s="25"/>
      <c r="C1" s="26" t="s">
        <v>27</v>
      </c>
      <c r="D1" s="27"/>
      <c r="F1" s="9" t="s">
        <v>30</v>
      </c>
    </row>
    <row r="2" spans="1:6" ht="15.75">
      <c r="A2" s="10" t="s">
        <v>28</v>
      </c>
      <c r="B2" s="11">
        <v>0.707996</v>
      </c>
      <c r="C2" s="10" t="s">
        <v>33</v>
      </c>
      <c r="D2" s="10" t="s">
        <v>34</v>
      </c>
      <c r="F2" s="6">
        <v>0</v>
      </c>
    </row>
    <row r="3" spans="1:6" ht="15.75">
      <c r="A3" s="10" t="s">
        <v>29</v>
      </c>
      <c r="B3" s="11">
        <v>0.7080044</v>
      </c>
      <c r="C3" s="12">
        <f>$B$2+$B$5*F2</f>
        <v>0.707996</v>
      </c>
      <c r="D3" s="12">
        <f>COS(C3+0.5)-C3^3</f>
        <v>4.768699927160114E-06</v>
      </c>
      <c r="F3" s="6">
        <v>1</v>
      </c>
    </row>
    <row r="4" spans="1:6" ht="15">
      <c r="A4" s="10" t="s">
        <v>30</v>
      </c>
      <c r="B4" s="12">
        <v>10</v>
      </c>
      <c r="C4" s="12">
        <f aca="true" t="shared" si="0" ref="C4:C12">$B$2+$B$5*F3</f>
        <v>0.70799684</v>
      </c>
      <c r="D4" s="12">
        <f aca="true" t="shared" si="1" ref="D4:D13">COS(C4+0.5)-C4^3</f>
        <v>2.7202056918640416E-06</v>
      </c>
      <c r="F4" s="6">
        <v>2</v>
      </c>
    </row>
    <row r="5" spans="1:6" ht="15">
      <c r="A5" s="10" t="s">
        <v>31</v>
      </c>
      <c r="B5" s="12">
        <f>(B3-B2)/B4</f>
        <v>8.400000000019503E-07</v>
      </c>
      <c r="C5" s="12">
        <f t="shared" si="0"/>
        <v>0.70799768</v>
      </c>
      <c r="D5" s="12">
        <f t="shared" si="1"/>
        <v>6.717082083884662E-07</v>
      </c>
      <c r="F5" s="6">
        <v>3</v>
      </c>
    </row>
    <row r="6" spans="1:6" ht="15.75">
      <c r="A6" s="10" t="s">
        <v>32</v>
      </c>
      <c r="B6" s="11">
        <v>0.0001</v>
      </c>
      <c r="C6" s="12">
        <f t="shared" si="0"/>
        <v>0.70799852</v>
      </c>
      <c r="D6" s="12">
        <f t="shared" si="1"/>
        <v>-1.376792522433945E-06</v>
      </c>
      <c r="F6" s="6">
        <v>4</v>
      </c>
    </row>
    <row r="7" spans="3:6" ht="15">
      <c r="C7" s="12">
        <f t="shared" si="0"/>
        <v>0.70799936</v>
      </c>
      <c r="D7" s="12">
        <f t="shared" si="1"/>
        <v>-3.4252965015468817E-06</v>
      </c>
      <c r="F7" s="6">
        <v>5</v>
      </c>
    </row>
    <row r="8" spans="3:6" ht="15">
      <c r="C8" s="12">
        <f t="shared" si="0"/>
        <v>0.7080002</v>
      </c>
      <c r="D8" s="12">
        <f t="shared" si="1"/>
        <v>-5.473803728006654E-06</v>
      </c>
      <c r="F8" s="6">
        <v>6</v>
      </c>
    </row>
    <row r="9" spans="3:6" ht="15">
      <c r="C9" s="12">
        <f t="shared" si="0"/>
        <v>0.70800104</v>
      </c>
      <c r="D9" s="12">
        <f t="shared" si="1"/>
        <v>-7.522314202701441E-06</v>
      </c>
      <c r="F9" s="6">
        <v>7</v>
      </c>
    </row>
    <row r="10" spans="3:6" ht="15">
      <c r="C10" s="12">
        <f t="shared" si="0"/>
        <v>0.70800188</v>
      </c>
      <c r="D10" s="12">
        <f t="shared" si="1"/>
        <v>-9.570827924687553E-06</v>
      </c>
      <c r="F10" s="6">
        <v>8</v>
      </c>
    </row>
    <row r="11" spans="3:6" ht="15">
      <c r="C11" s="12">
        <f t="shared" si="0"/>
        <v>0.70800272</v>
      </c>
      <c r="D11" s="12">
        <f t="shared" si="1"/>
        <v>-1.1619344895019701E-05</v>
      </c>
      <c r="F11" s="6">
        <v>9</v>
      </c>
    </row>
    <row r="12" spans="3:6" ht="15">
      <c r="C12" s="12">
        <f t="shared" si="0"/>
        <v>0.70800356</v>
      </c>
      <c r="D12" s="12">
        <f t="shared" si="1"/>
        <v>-1.3667865112698685E-05</v>
      </c>
      <c r="F12" s="6">
        <v>10</v>
      </c>
    </row>
    <row r="13" spans="3:4" ht="15">
      <c r="C13" s="12">
        <f>$B$2+$B$5*F12</f>
        <v>0.7080044</v>
      </c>
      <c r="D13" s="12">
        <f t="shared" si="1"/>
        <v>-1.5716388578557172E-05</v>
      </c>
    </row>
    <row r="14" spans="1:2" ht="33" customHeight="1">
      <c r="A14" s="28" t="s">
        <v>35</v>
      </c>
      <c r="B14" s="28"/>
    </row>
    <row r="15" spans="1:2" ht="14.25">
      <c r="A15" s="29" t="s">
        <v>33</v>
      </c>
      <c r="B15" s="30">
        <f>(B2+B3)/2</f>
        <v>0.7080002</v>
      </c>
    </row>
    <row r="16" spans="1:2" ht="12.75">
      <c r="A16" s="28" t="s">
        <v>36</v>
      </c>
      <c r="B16" s="28"/>
    </row>
    <row r="17" spans="1:2" ht="38.25" customHeight="1">
      <c r="A17" s="28"/>
      <c r="B17" s="28"/>
    </row>
    <row r="18" spans="1:2" ht="14.25">
      <c r="A18" s="29" t="s">
        <v>34</v>
      </c>
      <c r="B18" s="30">
        <f>COS(B15+0.5)-B15^3</f>
        <v>-5.473803728006654E-06</v>
      </c>
    </row>
  </sheetData>
  <mergeCells count="4">
    <mergeCell ref="A1:B1"/>
    <mergeCell ref="C1:D1"/>
    <mergeCell ref="A14:B14"/>
    <mergeCell ref="A16:B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Creator</cp:lastModifiedBy>
  <dcterms:created xsi:type="dcterms:W3CDTF">1996-10-08T23:32:33Z</dcterms:created>
  <dcterms:modified xsi:type="dcterms:W3CDTF">2008-03-24T09:33:46Z</dcterms:modified>
  <cp:category/>
  <cp:version/>
  <cp:contentType/>
  <cp:contentStatus/>
</cp:coreProperties>
</file>